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525" activeTab="0"/>
  </bookViews>
  <sheets>
    <sheet name="2011-12 to 2021-2022" sheetId="1" r:id="rId1"/>
    <sheet name="1999-00 to 10-11" sheetId="2" r:id="rId2"/>
    <sheet name="1991-92 to 1998-99" sheetId="3" r:id="rId3"/>
  </sheets>
  <definedNames>
    <definedName name="_xlnm.Print_Area" localSheetId="2">'1991-92 to 1998-99'!$A$6:$K$23</definedName>
    <definedName name="_xlnm.Print_Area" localSheetId="1">'1999-00 to 10-11'!$A$2:$M$18</definedName>
    <definedName name="_xlnm.Print_Area" localSheetId="0">'2011-12 to 2021-2022'!$A$1:$M$20</definedName>
  </definedNames>
  <calcPr fullCalcOnLoad="1"/>
</workbook>
</file>

<file path=xl/sharedStrings.xml><?xml version="1.0" encoding="utf-8"?>
<sst xmlns="http://schemas.openxmlformats.org/spreadsheetml/2006/main" count="155" uniqueCount="86">
  <si>
    <t>(In lakh bales of 170 kg. Each)</t>
  </si>
  <si>
    <t>SUPPLY</t>
  </si>
  <si>
    <t>(Oct-Sept)</t>
  </si>
  <si>
    <t>Opening Stock</t>
  </si>
  <si>
    <t>Crop</t>
  </si>
  <si>
    <t>Import</t>
  </si>
  <si>
    <t>TOTAL SUPPLY</t>
  </si>
  <si>
    <t>DEMAND</t>
  </si>
  <si>
    <t>Mill Consumption</t>
  </si>
  <si>
    <t>Export</t>
  </si>
  <si>
    <t>TOTAL DEMAND</t>
  </si>
  <si>
    <t>Closing Stock.</t>
  </si>
  <si>
    <t>2002-03</t>
  </si>
  <si>
    <t>2003-04</t>
  </si>
  <si>
    <t>2004-05</t>
  </si>
  <si>
    <t>2005-06</t>
  </si>
  <si>
    <t>2006-07</t>
  </si>
  <si>
    <t>S.S.I Consumption</t>
  </si>
  <si>
    <t>COTTON YEAR</t>
  </si>
  <si>
    <t>1991-92</t>
  </si>
  <si>
    <t>(Sept-Aug.)</t>
  </si>
  <si>
    <t>1992-93</t>
  </si>
  <si>
    <t>1994-95</t>
  </si>
  <si>
    <t>1995-96</t>
  </si>
  <si>
    <t>1997-98</t>
  </si>
  <si>
    <t>1998-99</t>
  </si>
  <si>
    <t>1999-2000</t>
  </si>
  <si>
    <t>Opening stock</t>
  </si>
  <si>
    <t>Non-Mill Consumption</t>
  </si>
  <si>
    <t>Closing Stock</t>
  </si>
  <si>
    <t>1993-94</t>
  </si>
  <si>
    <t>1996-97</t>
  </si>
  <si>
    <t>(Sept.-Sept)</t>
  </si>
  <si>
    <t>2000-01</t>
  </si>
  <si>
    <t>2001-02</t>
  </si>
  <si>
    <t>COTTON BALANCE SHEET FROM 1991-92 TO 1998-99</t>
  </si>
  <si>
    <t>P - Provisional</t>
  </si>
  <si>
    <t>2007-08</t>
  </si>
  <si>
    <t xml:space="preserve">2008-09 </t>
  </si>
  <si>
    <t xml:space="preserve">2009-10 </t>
  </si>
  <si>
    <t>Non Mill Consumption</t>
  </si>
  <si>
    <t>Note: From the Cotton Year 2011-12, the "Non - mill consumption" has been referred as "Non Textile Consumption".</t>
  </si>
  <si>
    <t>Particulars</t>
  </si>
  <si>
    <t xml:space="preserve">2010-11  </t>
  </si>
  <si>
    <t>Non Textile Consumption</t>
  </si>
  <si>
    <t>Cotton Balance Sheet for the year 1999-2000 to 2010-11</t>
  </si>
  <si>
    <t>Cotton Year: October to September</t>
  </si>
  <si>
    <t xml:space="preserve">2012-13 </t>
  </si>
  <si>
    <t xml:space="preserve">2013-14 </t>
  </si>
  <si>
    <t>2011-12</t>
  </si>
  <si>
    <t>2014-15 Closing stock  is rounded of to 66 lakh bales</t>
  </si>
  <si>
    <t xml:space="preserve">2014-15 </t>
  </si>
  <si>
    <t>(in Thousand Tons)</t>
  </si>
  <si>
    <t>.</t>
  </si>
  <si>
    <t xml:space="preserve">2015-16 </t>
  </si>
  <si>
    <t>2016-17</t>
  </si>
  <si>
    <t xml:space="preserve">2017-18 </t>
  </si>
  <si>
    <t>Cotton Balance Sheet from 2011-12 to 2014-15</t>
  </si>
  <si>
    <t>Cotton Balance Sheet from 2015-16 to 2017-18</t>
  </si>
  <si>
    <t>Ministry of Textiles, Government of India on 14.09.2020 has formulated a Committee on Cotton Production and Consumption.</t>
  </si>
  <si>
    <t xml:space="preserve">Ministry of Textiles, Government of India vide its Resolution No. 1/23/2014-Cotton dated 03.08.2020 has abolished Cotton Advisory Board in consonance with the Government of India vision of 'Minimum Government and Maximum Governance'. </t>
  </si>
  <si>
    <t xml:space="preserve">2018-19 </t>
  </si>
  <si>
    <t>2020-2021 (P) *</t>
  </si>
  <si>
    <t>Cotton Balance Sheet from 2018-19 to 2020-21</t>
  </si>
  <si>
    <t xml:space="preserve">2019-2020 </t>
  </si>
  <si>
    <t>* - As estimated by Committee on Cotton Production and Consumption (COCPC) in its meeting held on 22.03.2022</t>
  </si>
  <si>
    <t>विवरण</t>
  </si>
  <si>
    <t>आपूर्ति</t>
  </si>
  <si>
    <t>आरंभिक स्टॉक</t>
  </si>
  <si>
    <t>फसल</t>
  </si>
  <si>
    <t>आयात</t>
  </si>
  <si>
    <t>कुल आपूर्ति</t>
  </si>
  <si>
    <t>माँग</t>
  </si>
  <si>
    <t>मिल की खपत</t>
  </si>
  <si>
    <t>एस.एस.आई खपत</t>
  </si>
  <si>
    <t>गैर कपड़ा खपत</t>
  </si>
  <si>
    <t>निर्यात करना</t>
  </si>
  <si>
    <t>कुल मांग</t>
  </si>
  <si>
    <t>समापन स्टॉक</t>
  </si>
  <si>
    <t>(170 किलो प्रत्येक की लाख गांठों में)</t>
  </si>
  <si>
    <t>(हजार टन में)</t>
  </si>
  <si>
    <t>कपास वर्ष: अक्टूबर से सितंबर</t>
  </si>
  <si>
    <t>अ - अनंतिम</t>
  </si>
  <si>
    <t>2021-22(अ)*</t>
  </si>
  <si>
    <t>* - कपास उत्पादन और खपत पर समिति (सीओसीपीसी) द्वारा 22.03.2022 को आयोजित अपनी बैठक में अनुमान के अनुसार</t>
  </si>
  <si>
    <t xml:space="preserve">रुई तुलन पत्रक 2021-22 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</si>
</sst>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0.0000"/>
    <numFmt numFmtId="189" formatCode="0.0"/>
    <numFmt numFmtId="19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6"/>
      <name val="Arial"/>
      <family val="2"/>
    </font>
    <font>
      <i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u val="single"/>
      <sz val="18"/>
      <name val="Arial"/>
      <family val="2"/>
    </font>
    <font>
      <b/>
      <u val="single"/>
      <sz val="28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right" vertical="top" wrapText="1"/>
    </xf>
    <xf numFmtId="2" fontId="3" fillId="0" borderId="11" xfId="0" applyNumberFormat="1" applyFont="1" applyBorder="1" applyAlignment="1">
      <alignment horizontal="right" vertical="top" wrapText="1"/>
    </xf>
    <xf numFmtId="2" fontId="3" fillId="0" borderId="13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vertical="top" wrapText="1"/>
    </xf>
    <xf numFmtId="2" fontId="7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vertical="top" wrapText="1"/>
    </xf>
    <xf numFmtId="2" fontId="3" fillId="0" borderId="14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vertical="top" wrapText="1"/>
    </xf>
    <xf numFmtId="2" fontId="5" fillId="0" borderId="13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vertical="top" wrapText="1"/>
    </xf>
    <xf numFmtId="2" fontId="8" fillId="0" borderId="13" xfId="0" applyNumberFormat="1" applyFont="1" applyBorder="1" applyAlignment="1">
      <alignment horizontal="right" vertical="top" wrapText="1"/>
    </xf>
    <xf numFmtId="0" fontId="13" fillId="0" borderId="12" xfId="0" applyFont="1" applyBorder="1" applyAlignment="1">
      <alignment vertical="top" wrapText="1"/>
    </xf>
    <xf numFmtId="2" fontId="13" fillId="0" borderId="13" xfId="0" applyNumberFormat="1" applyFont="1" applyBorder="1" applyAlignment="1">
      <alignment horizontal="right" vertical="top" wrapText="1"/>
    </xf>
    <xf numFmtId="2" fontId="13" fillId="0" borderId="14" xfId="0" applyNumberFormat="1" applyFont="1" applyBorder="1" applyAlignment="1">
      <alignment horizontal="right" vertical="top" wrapText="1"/>
    </xf>
    <xf numFmtId="2" fontId="11" fillId="0" borderId="14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right" vertical="top" wrapText="1"/>
    </xf>
    <xf numFmtId="0" fontId="11" fillId="0" borderId="12" xfId="0" applyFont="1" applyBorder="1" applyAlignment="1">
      <alignment vertical="top" wrapText="1"/>
    </xf>
    <xf numFmtId="2" fontId="11" fillId="0" borderId="13" xfId="0" applyNumberFormat="1" applyFont="1" applyBorder="1" applyAlignment="1">
      <alignment horizontal="right" vertical="top" wrapText="1"/>
    </xf>
    <xf numFmtId="0" fontId="5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2" fontId="7" fillId="0" borderId="0" xfId="0" applyNumberFormat="1" applyFont="1" applyFill="1" applyBorder="1" applyAlignment="1">
      <alignment horizontal="right" shrinkToFit="1"/>
    </xf>
    <xf numFmtId="2" fontId="6" fillId="0" borderId="0" xfId="0" applyNumberFormat="1" applyFont="1" applyFill="1" applyBorder="1" applyAlignment="1">
      <alignment horizontal="center" shrinkToFit="1"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2" fontId="16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8" fillId="0" borderId="14" xfId="0" applyNumberFormat="1" applyFont="1" applyFill="1" applyBorder="1" applyAlignment="1">
      <alignment horizontal="center" vertical="top" wrapText="1"/>
    </xf>
    <xf numFmtId="2" fontId="12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shrinkToFi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88"/>
  <sheetViews>
    <sheetView tabSelected="1" zoomScale="60" zoomScaleNormal="60" zoomScalePageLayoutView="0" workbookViewId="0" topLeftCell="A67">
      <selection activeCell="G74" sqref="G74"/>
    </sheetView>
  </sheetViews>
  <sheetFormatPr defaultColWidth="9.140625" defaultRowHeight="24.75" customHeight="1"/>
  <cols>
    <col min="1" max="1" width="9.140625" style="21" customWidth="1"/>
    <col min="2" max="2" width="36.421875" style="21" customWidth="1"/>
    <col min="3" max="4" width="15.8515625" style="21" customWidth="1"/>
    <col min="5" max="6" width="16.7109375" style="21" customWidth="1"/>
    <col min="7" max="7" width="15.57421875" style="21" customWidth="1"/>
    <col min="8" max="8" width="16.7109375" style="21" customWidth="1"/>
    <col min="9" max="16384" width="9.140625" style="21" customWidth="1"/>
  </cols>
  <sheetData>
    <row r="1" spans="2:3" ht="34.5" customHeight="1">
      <c r="B1" s="46" t="s">
        <v>57</v>
      </c>
      <c r="C1" s="46"/>
    </row>
    <row r="2" spans="2:3" ht="24.75" customHeight="1">
      <c r="B2" s="46"/>
      <c r="C2" s="46"/>
    </row>
    <row r="3" spans="2:3" ht="24.75" customHeight="1">
      <c r="B3" s="47" t="s">
        <v>46</v>
      </c>
      <c r="C3" s="47"/>
    </row>
    <row r="4" ht="24.75" customHeight="1">
      <c r="E4" s="50" t="s">
        <v>0</v>
      </c>
    </row>
    <row r="5" spans="2:6" ht="24.75" customHeight="1">
      <c r="B5" s="28" t="s">
        <v>42</v>
      </c>
      <c r="C5" s="49" t="s">
        <v>49</v>
      </c>
      <c r="D5" s="49" t="s">
        <v>47</v>
      </c>
      <c r="E5" s="49" t="s">
        <v>48</v>
      </c>
      <c r="F5" s="49" t="s">
        <v>51</v>
      </c>
    </row>
    <row r="6" spans="2:6" ht="24.75" customHeight="1">
      <c r="B6" s="83" t="s">
        <v>1</v>
      </c>
      <c r="C6" s="83"/>
      <c r="D6" s="83"/>
      <c r="E6" s="83"/>
      <c r="F6" s="83"/>
    </row>
    <row r="7" spans="2:6" ht="24.75" customHeight="1">
      <c r="B7" s="56" t="s">
        <v>3</v>
      </c>
      <c r="C7" s="40">
        <v>45.77</v>
      </c>
      <c r="D7" s="40">
        <v>40</v>
      </c>
      <c r="E7" s="40">
        <v>40</v>
      </c>
      <c r="F7" s="40">
        <v>33</v>
      </c>
    </row>
    <row r="8" spans="2:6" ht="24.75" customHeight="1">
      <c r="B8" s="56" t="s">
        <v>4</v>
      </c>
      <c r="C8" s="40">
        <v>367</v>
      </c>
      <c r="D8" s="40">
        <v>370</v>
      </c>
      <c r="E8" s="40">
        <v>398</v>
      </c>
      <c r="F8" s="40">
        <v>386</v>
      </c>
    </row>
    <row r="9" spans="2:6" ht="24.75" customHeight="1">
      <c r="B9" s="56" t="s">
        <v>5</v>
      </c>
      <c r="C9" s="40">
        <v>7.51</v>
      </c>
      <c r="D9" s="40">
        <v>14.59</v>
      </c>
      <c r="E9" s="40">
        <v>11.51</v>
      </c>
      <c r="F9" s="40">
        <v>14.39</v>
      </c>
    </row>
    <row r="10" spans="2:6" ht="24.75" customHeight="1">
      <c r="B10" s="29" t="s">
        <v>6</v>
      </c>
      <c r="C10" s="38">
        <f>SUM(C7:C9)</f>
        <v>420.28</v>
      </c>
      <c r="D10" s="38">
        <f>SUM(D7:D9)</f>
        <v>424.59</v>
      </c>
      <c r="E10" s="38">
        <f>SUM(E7:E9)</f>
        <v>449.51</v>
      </c>
      <c r="F10" s="38">
        <f>SUM(F7:F9)</f>
        <v>433.39</v>
      </c>
    </row>
    <row r="11" spans="2:6" ht="24.75" customHeight="1">
      <c r="B11" s="83" t="s">
        <v>7</v>
      </c>
      <c r="C11" s="83"/>
      <c r="D11" s="83"/>
      <c r="E11" s="83"/>
      <c r="F11" s="83"/>
    </row>
    <row r="12" spans="2:6" ht="24.75" customHeight="1">
      <c r="B12" s="56" t="s">
        <v>8</v>
      </c>
      <c r="C12" s="40">
        <v>223.59</v>
      </c>
      <c r="D12" s="40">
        <v>251.74</v>
      </c>
      <c r="E12" s="40">
        <v>268.03</v>
      </c>
      <c r="F12" s="40">
        <v>278.06</v>
      </c>
    </row>
    <row r="13" spans="2:6" ht="24.75" customHeight="1">
      <c r="B13" s="56" t="s">
        <v>17</v>
      </c>
      <c r="C13" s="40">
        <v>22.12</v>
      </c>
      <c r="D13" s="40">
        <v>23.59</v>
      </c>
      <c r="E13" s="40">
        <v>25.2</v>
      </c>
      <c r="F13" s="40">
        <v>26.38</v>
      </c>
    </row>
    <row r="14" spans="2:6" ht="24.75" customHeight="1">
      <c r="B14" s="56" t="s">
        <v>44</v>
      </c>
      <c r="C14" s="40">
        <v>5</v>
      </c>
      <c r="D14" s="40">
        <v>7.83</v>
      </c>
      <c r="E14" s="40">
        <v>6.32</v>
      </c>
      <c r="F14" s="40">
        <v>5</v>
      </c>
    </row>
    <row r="15" spans="2:6" ht="24.75" customHeight="1">
      <c r="B15" s="56" t="s">
        <v>9</v>
      </c>
      <c r="C15" s="40">
        <v>129.57</v>
      </c>
      <c r="D15" s="40">
        <v>101.43</v>
      </c>
      <c r="E15" s="40">
        <v>116.96</v>
      </c>
      <c r="F15" s="40">
        <v>57.72</v>
      </c>
    </row>
    <row r="16" spans="2:6" ht="24.75" customHeight="1">
      <c r="B16" s="29" t="s">
        <v>10</v>
      </c>
      <c r="C16" s="38">
        <f>SUM(C12:C15)</f>
        <v>380.28</v>
      </c>
      <c r="D16" s="38">
        <f>SUM(D12:D15)</f>
        <v>384.59</v>
      </c>
      <c r="E16" s="38">
        <f>SUM(E12:E15)</f>
        <v>416.50999999999993</v>
      </c>
      <c r="F16" s="38">
        <f>SUM(F12:F15)</f>
        <v>367.15999999999997</v>
      </c>
    </row>
    <row r="17" spans="2:6" ht="24.75" customHeight="1">
      <c r="B17" s="57" t="s">
        <v>11</v>
      </c>
      <c r="C17" s="39">
        <f>+C10-C16</f>
        <v>40</v>
      </c>
      <c r="D17" s="39">
        <f>+D10-D16</f>
        <v>40</v>
      </c>
      <c r="E17" s="39">
        <f>+E10-E16</f>
        <v>33.00000000000006</v>
      </c>
      <c r="F17" s="39">
        <f>+F10-F16</f>
        <v>66.23000000000002</v>
      </c>
    </row>
    <row r="18" spans="2:4" ht="24.75" customHeight="1">
      <c r="B18" s="44"/>
      <c r="C18" s="44"/>
      <c r="D18" s="1"/>
    </row>
    <row r="19" spans="2:10" s="64" customFormat="1" ht="15.75">
      <c r="B19" s="80" t="s">
        <v>50</v>
      </c>
      <c r="C19" s="80"/>
      <c r="D19" s="80"/>
      <c r="E19" s="80"/>
      <c r="F19" s="51"/>
      <c r="G19" s="51"/>
      <c r="H19" s="51"/>
      <c r="I19" s="51"/>
      <c r="J19" s="52"/>
    </row>
    <row r="20" spans="2:3" ht="24.75" customHeight="1">
      <c r="B20" s="47" t="s">
        <v>41</v>
      </c>
      <c r="C20" s="47"/>
    </row>
    <row r="23" spans="2:3" ht="35.25">
      <c r="B23" s="46" t="s">
        <v>58</v>
      </c>
      <c r="C23" s="46"/>
    </row>
    <row r="24" spans="2:3" ht="24.75" customHeight="1">
      <c r="B24" s="46"/>
      <c r="C24" s="46"/>
    </row>
    <row r="25" spans="2:3" ht="24.75" customHeight="1">
      <c r="B25" s="47" t="s">
        <v>46</v>
      </c>
      <c r="C25" s="47"/>
    </row>
    <row r="26" ht="24.75" customHeight="1">
      <c r="F26" s="50"/>
    </row>
    <row r="27" spans="2:8" ht="24.75" customHeight="1">
      <c r="B27" s="81" t="s">
        <v>42</v>
      </c>
      <c r="C27" s="78" t="s">
        <v>54</v>
      </c>
      <c r="D27" s="79"/>
      <c r="E27" s="78" t="s">
        <v>55</v>
      </c>
      <c r="F27" s="79"/>
      <c r="G27" s="78" t="s">
        <v>56</v>
      </c>
      <c r="H27" s="79"/>
    </row>
    <row r="28" spans="2:8" ht="81">
      <c r="B28" s="82"/>
      <c r="C28" s="58" t="s">
        <v>0</v>
      </c>
      <c r="D28" s="58" t="s">
        <v>52</v>
      </c>
      <c r="E28" s="58" t="s">
        <v>0</v>
      </c>
      <c r="F28" s="58" t="s">
        <v>52</v>
      </c>
      <c r="G28" s="58" t="s">
        <v>0</v>
      </c>
      <c r="H28" s="58" t="s">
        <v>52</v>
      </c>
    </row>
    <row r="29" spans="2:8" ht="24.75" customHeight="1">
      <c r="B29" s="53" t="s">
        <v>1</v>
      </c>
      <c r="C29" s="54"/>
      <c r="D29" s="54"/>
      <c r="E29" s="54"/>
      <c r="F29" s="55"/>
      <c r="G29" s="54"/>
      <c r="H29" s="55"/>
    </row>
    <row r="30" spans="2:8" ht="24.75" customHeight="1">
      <c r="B30" s="56" t="s">
        <v>3</v>
      </c>
      <c r="C30" s="59">
        <v>66</v>
      </c>
      <c r="D30" s="59">
        <f>C30*17</f>
        <v>1122</v>
      </c>
      <c r="E30" s="59">
        <v>36.44</v>
      </c>
      <c r="F30" s="59">
        <f>E30*17</f>
        <v>619.48</v>
      </c>
      <c r="G30" s="59">
        <v>43.76</v>
      </c>
      <c r="H30" s="59">
        <f>G30*17</f>
        <v>743.92</v>
      </c>
    </row>
    <row r="31" spans="2:8" ht="24.75" customHeight="1">
      <c r="B31" s="56" t="s">
        <v>4</v>
      </c>
      <c r="C31" s="59">
        <v>332</v>
      </c>
      <c r="D31" s="59">
        <f>C31*17</f>
        <v>5644</v>
      </c>
      <c r="E31" s="59">
        <v>345</v>
      </c>
      <c r="F31" s="59">
        <f>E31*17</f>
        <v>5865</v>
      </c>
      <c r="G31" s="59">
        <v>370</v>
      </c>
      <c r="H31" s="59">
        <f>G31*17</f>
        <v>6290</v>
      </c>
    </row>
    <row r="32" spans="2:8" ht="24.75" customHeight="1">
      <c r="B32" s="56" t="s">
        <v>5</v>
      </c>
      <c r="C32" s="59">
        <v>22.79</v>
      </c>
      <c r="D32" s="59">
        <f>C32*17</f>
        <v>387.43</v>
      </c>
      <c r="E32" s="59">
        <v>30.94</v>
      </c>
      <c r="F32" s="59">
        <f>E32*17</f>
        <v>525.98</v>
      </c>
      <c r="G32" s="59">
        <v>15.8</v>
      </c>
      <c r="H32" s="59">
        <f>G32*17</f>
        <v>268.6</v>
      </c>
    </row>
    <row r="33" spans="2:8" ht="24.75" customHeight="1">
      <c r="B33" s="29" t="s">
        <v>6</v>
      </c>
      <c r="C33" s="60">
        <f>SUM(C30:C32)</f>
        <v>420.79</v>
      </c>
      <c r="D33" s="60">
        <f>C33*17</f>
        <v>7153.43</v>
      </c>
      <c r="E33" s="60">
        <f>SUM(E30:E32)</f>
        <v>412.38</v>
      </c>
      <c r="F33" s="60">
        <f>E33*17</f>
        <v>7010.46</v>
      </c>
      <c r="G33" s="60">
        <f>SUM(G30:G32)</f>
        <v>429.56</v>
      </c>
      <c r="H33" s="60">
        <f>G33*17</f>
        <v>7302.52</v>
      </c>
    </row>
    <row r="34" spans="2:8" ht="24.75" customHeight="1">
      <c r="B34" s="53" t="s">
        <v>7</v>
      </c>
      <c r="C34" s="61" t="s">
        <v>53</v>
      </c>
      <c r="D34" s="62"/>
      <c r="E34" s="61" t="s">
        <v>53</v>
      </c>
      <c r="F34" s="62"/>
      <c r="G34" s="61"/>
      <c r="H34" s="62"/>
    </row>
    <row r="35" spans="2:8" ht="24.75" customHeight="1">
      <c r="B35" s="56" t="s">
        <v>8</v>
      </c>
      <c r="C35" s="59">
        <v>270.2</v>
      </c>
      <c r="D35" s="59">
        <f aca="true" t="shared" si="0" ref="D35:D40">C35*17</f>
        <v>4593.4</v>
      </c>
      <c r="E35" s="59">
        <v>262.7</v>
      </c>
      <c r="F35" s="59">
        <f aca="true" t="shared" si="1" ref="F35:F40">E35*17</f>
        <v>4465.9</v>
      </c>
      <c r="G35" s="59">
        <v>280.11</v>
      </c>
      <c r="H35" s="59">
        <f aca="true" t="shared" si="2" ref="H35:H40">G35*17</f>
        <v>4761.87</v>
      </c>
    </row>
    <row r="36" spans="2:8" ht="24.75" customHeight="1">
      <c r="B36" s="56" t="s">
        <v>17</v>
      </c>
      <c r="C36" s="59">
        <v>27.08</v>
      </c>
      <c r="D36" s="59">
        <f t="shared" si="0"/>
        <v>460.35999999999996</v>
      </c>
      <c r="E36" s="59">
        <v>26.21</v>
      </c>
      <c r="F36" s="59">
        <f t="shared" si="1"/>
        <v>445.57</v>
      </c>
      <c r="G36" s="59">
        <v>26.18</v>
      </c>
      <c r="H36" s="59">
        <f t="shared" si="2"/>
        <v>445.06</v>
      </c>
    </row>
    <row r="37" spans="2:8" ht="24.75" customHeight="1">
      <c r="B37" s="56" t="s">
        <v>44</v>
      </c>
      <c r="C37" s="59">
        <v>18</v>
      </c>
      <c r="D37" s="59">
        <f t="shared" si="0"/>
        <v>306</v>
      </c>
      <c r="E37" s="59">
        <v>21.5</v>
      </c>
      <c r="F37" s="59">
        <f t="shared" si="1"/>
        <v>365.5</v>
      </c>
      <c r="G37" s="59">
        <v>12.77</v>
      </c>
      <c r="H37" s="59">
        <f t="shared" si="2"/>
        <v>217.09</v>
      </c>
    </row>
    <row r="38" spans="2:8" ht="24.75" customHeight="1">
      <c r="B38" s="56" t="s">
        <v>9</v>
      </c>
      <c r="C38" s="59">
        <v>69.07</v>
      </c>
      <c r="D38" s="59">
        <f t="shared" si="0"/>
        <v>1174.1899999999998</v>
      </c>
      <c r="E38" s="59">
        <v>58.21</v>
      </c>
      <c r="F38" s="59">
        <f t="shared" si="1"/>
        <v>989.57</v>
      </c>
      <c r="G38" s="59">
        <v>67.59</v>
      </c>
      <c r="H38" s="59">
        <f t="shared" si="2"/>
        <v>1149.03</v>
      </c>
    </row>
    <row r="39" spans="2:8" ht="24.75" customHeight="1">
      <c r="B39" s="29" t="s">
        <v>10</v>
      </c>
      <c r="C39" s="63">
        <f>SUM(C35:C38)</f>
        <v>384.34999999999997</v>
      </c>
      <c r="D39" s="63">
        <f t="shared" si="0"/>
        <v>6533.95</v>
      </c>
      <c r="E39" s="63">
        <f>SUM(E35:E38)</f>
        <v>368.61999999999995</v>
      </c>
      <c r="F39" s="63">
        <f t="shared" si="1"/>
        <v>6266.539999999999</v>
      </c>
      <c r="G39" s="63">
        <f>SUM(G35:G38)</f>
        <v>386.65</v>
      </c>
      <c r="H39" s="63">
        <f t="shared" si="2"/>
        <v>6573.049999999999</v>
      </c>
    </row>
    <row r="40" spans="2:8" ht="24.75" customHeight="1">
      <c r="B40" s="57" t="s">
        <v>11</v>
      </c>
      <c r="C40" s="63">
        <f>C33-C39</f>
        <v>36.440000000000055</v>
      </c>
      <c r="D40" s="63">
        <f t="shared" si="0"/>
        <v>619.4800000000009</v>
      </c>
      <c r="E40" s="63">
        <f>E33-E39</f>
        <v>43.76000000000005</v>
      </c>
      <c r="F40" s="63">
        <f t="shared" si="1"/>
        <v>743.9200000000008</v>
      </c>
      <c r="G40" s="63">
        <f>G33-G39</f>
        <v>42.910000000000025</v>
      </c>
      <c r="H40" s="63">
        <f t="shared" si="2"/>
        <v>729.4700000000005</v>
      </c>
    </row>
    <row r="41" spans="2:4" ht="17.25" customHeight="1">
      <c r="B41" s="1"/>
      <c r="C41" s="1"/>
      <c r="D41" s="1"/>
    </row>
    <row r="42" spans="2:34" ht="51.75" customHeight="1">
      <c r="B42" s="84" t="s">
        <v>60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67"/>
      <c r="P42" s="67"/>
      <c r="Q42" s="67"/>
      <c r="R42" s="67"/>
      <c r="S42" s="67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</row>
    <row r="43" spans="2:34" ht="30.75" customHeight="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7"/>
      <c r="P43" s="67"/>
      <c r="Q43" s="67"/>
      <c r="R43" s="67"/>
      <c r="S43" s="67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</row>
    <row r="44" spans="2:4" ht="24.75" customHeight="1">
      <c r="B44" s="66"/>
      <c r="C44" s="1"/>
      <c r="D44" s="1"/>
    </row>
    <row r="45" ht="24.75" customHeight="1">
      <c r="B45" s="47" t="s">
        <v>59</v>
      </c>
    </row>
    <row r="46" spans="2:4" ht="24.75" customHeight="1">
      <c r="B46" s="1"/>
      <c r="C46" s="1"/>
      <c r="D46" s="1"/>
    </row>
    <row r="47" spans="2:3" ht="43.5" customHeight="1">
      <c r="B47" s="46" t="s">
        <v>63</v>
      </c>
      <c r="C47" s="46"/>
    </row>
    <row r="48" spans="2:3" ht="24.75" customHeight="1">
      <c r="B48" s="46"/>
      <c r="C48" s="46"/>
    </row>
    <row r="49" spans="2:3" ht="24.75" customHeight="1">
      <c r="B49" s="47" t="s">
        <v>46</v>
      </c>
      <c r="C49" s="47"/>
    </row>
    <row r="50" spans="2:3" ht="24.75" customHeight="1">
      <c r="B50" s="47"/>
      <c r="C50" s="47"/>
    </row>
    <row r="51" spans="2:8" ht="24.75" customHeight="1">
      <c r="B51" s="81" t="s">
        <v>42</v>
      </c>
      <c r="C51" s="78" t="s">
        <v>61</v>
      </c>
      <c r="D51" s="79"/>
      <c r="E51" s="78" t="s">
        <v>64</v>
      </c>
      <c r="F51" s="79"/>
      <c r="G51" s="78" t="s">
        <v>62</v>
      </c>
      <c r="H51" s="79"/>
    </row>
    <row r="52" spans="2:8" ht="88.5" customHeight="1">
      <c r="B52" s="82"/>
      <c r="C52" s="58" t="s">
        <v>0</v>
      </c>
      <c r="D52" s="58" t="s">
        <v>52</v>
      </c>
      <c r="E52" s="58" t="s">
        <v>0</v>
      </c>
      <c r="F52" s="58" t="s">
        <v>52</v>
      </c>
      <c r="G52" s="58" t="s">
        <v>0</v>
      </c>
      <c r="H52" s="58" t="s">
        <v>52</v>
      </c>
    </row>
    <row r="53" spans="2:8" ht="24.75" customHeight="1">
      <c r="B53" s="53" t="s">
        <v>1</v>
      </c>
      <c r="C53" s="54"/>
      <c r="D53" s="55"/>
      <c r="E53" s="54"/>
      <c r="F53" s="55"/>
      <c r="G53" s="54"/>
      <c r="H53" s="55"/>
    </row>
    <row r="54" spans="2:8" ht="24.75" customHeight="1">
      <c r="B54" s="56" t="s">
        <v>3</v>
      </c>
      <c r="C54" s="59">
        <v>42.91</v>
      </c>
      <c r="D54" s="59">
        <f>C54*17</f>
        <v>729.4699999999999</v>
      </c>
      <c r="E54" s="59">
        <v>56.52</v>
      </c>
      <c r="F54" s="59">
        <f>E54*17</f>
        <v>960.84</v>
      </c>
      <c r="G54" s="59">
        <v>120.79</v>
      </c>
      <c r="H54" s="59">
        <f>G54*17</f>
        <v>2053.4300000000003</v>
      </c>
    </row>
    <row r="55" spans="2:8" ht="24.75" customHeight="1">
      <c r="B55" s="56" t="s">
        <v>4</v>
      </c>
      <c r="C55" s="59">
        <v>333</v>
      </c>
      <c r="D55" s="59">
        <f>C55*17</f>
        <v>5661</v>
      </c>
      <c r="E55" s="59">
        <v>365</v>
      </c>
      <c r="F55" s="59">
        <f>E55*17</f>
        <v>6205</v>
      </c>
      <c r="G55" s="59">
        <v>352.48</v>
      </c>
      <c r="H55" s="59">
        <f>G55*17</f>
        <v>5992.16</v>
      </c>
    </row>
    <row r="56" spans="2:8" ht="24.75" customHeight="1">
      <c r="B56" s="56" t="s">
        <v>5</v>
      </c>
      <c r="C56" s="59">
        <v>35.37</v>
      </c>
      <c r="D56" s="59">
        <f>C56*17</f>
        <v>601.29</v>
      </c>
      <c r="E56" s="59">
        <v>15.5</v>
      </c>
      <c r="F56" s="59">
        <f>E56*17</f>
        <v>263.5</v>
      </c>
      <c r="G56" s="59">
        <v>11.03</v>
      </c>
      <c r="H56" s="59">
        <f>G56*17</f>
        <v>187.51</v>
      </c>
    </row>
    <row r="57" spans="2:8" ht="24.75" customHeight="1">
      <c r="B57" s="29" t="s">
        <v>6</v>
      </c>
      <c r="C57" s="60">
        <v>411.28</v>
      </c>
      <c r="D57" s="60">
        <f>C57*17</f>
        <v>6991.759999999999</v>
      </c>
      <c r="E57" s="60">
        <f>SUM(E54:E56)</f>
        <v>437.02</v>
      </c>
      <c r="F57" s="60">
        <f>E57*17</f>
        <v>7429.34</v>
      </c>
      <c r="G57" s="63">
        <f>SUM(G54:G56)</f>
        <v>484.3</v>
      </c>
      <c r="H57" s="63">
        <f>G57*17</f>
        <v>8233.1</v>
      </c>
    </row>
    <row r="58" spans="2:8" ht="24.75" customHeight="1">
      <c r="B58" s="53" t="s">
        <v>7</v>
      </c>
      <c r="C58" s="65"/>
      <c r="D58" s="62"/>
      <c r="E58" s="65"/>
      <c r="F58" s="62"/>
      <c r="G58" s="65"/>
      <c r="H58" s="62"/>
    </row>
    <row r="59" spans="2:8" ht="24.75" customHeight="1">
      <c r="B59" s="56" t="s">
        <v>8</v>
      </c>
      <c r="C59" s="59">
        <v>270.78</v>
      </c>
      <c r="D59" s="59">
        <f aca="true" t="shared" si="3" ref="D59:H64">C59*17</f>
        <v>4603.259999999999</v>
      </c>
      <c r="E59" s="59">
        <v>233.7</v>
      </c>
      <c r="F59" s="59">
        <f t="shared" si="3"/>
        <v>3972.8999999999996</v>
      </c>
      <c r="G59" s="59">
        <v>297.45</v>
      </c>
      <c r="H59" s="59">
        <f t="shared" si="3"/>
        <v>5056.65</v>
      </c>
    </row>
    <row r="60" spans="2:8" ht="24.75" customHeight="1">
      <c r="B60" s="56" t="s">
        <v>17</v>
      </c>
      <c r="C60" s="59">
        <v>22.43</v>
      </c>
      <c r="D60" s="59">
        <f t="shared" si="3"/>
        <v>381.31</v>
      </c>
      <c r="E60" s="59">
        <v>20.49</v>
      </c>
      <c r="F60" s="59">
        <f t="shared" si="3"/>
        <v>348.33</v>
      </c>
      <c r="G60" s="59">
        <v>22.42</v>
      </c>
      <c r="H60" s="59">
        <f t="shared" si="3"/>
        <v>381.14000000000004</v>
      </c>
    </row>
    <row r="61" spans="2:8" ht="24.75" customHeight="1">
      <c r="B61" s="56" t="s">
        <v>44</v>
      </c>
      <c r="C61" s="59">
        <v>18</v>
      </c>
      <c r="D61" s="59">
        <f t="shared" si="3"/>
        <v>306</v>
      </c>
      <c r="E61" s="59">
        <v>15</v>
      </c>
      <c r="F61" s="59">
        <f t="shared" si="3"/>
        <v>255</v>
      </c>
      <c r="G61" s="59">
        <v>15</v>
      </c>
      <c r="H61" s="59">
        <f t="shared" si="3"/>
        <v>255</v>
      </c>
    </row>
    <row r="62" spans="2:8" ht="24.75" customHeight="1">
      <c r="B62" s="56" t="s">
        <v>9</v>
      </c>
      <c r="C62" s="59">
        <v>43.55</v>
      </c>
      <c r="D62" s="59">
        <f t="shared" si="3"/>
        <v>740.3499999999999</v>
      </c>
      <c r="E62" s="59">
        <v>47.04</v>
      </c>
      <c r="F62" s="59">
        <f t="shared" si="3"/>
        <v>799.68</v>
      </c>
      <c r="G62" s="59">
        <v>77.59</v>
      </c>
      <c r="H62" s="59">
        <f t="shared" si="3"/>
        <v>1319.03</v>
      </c>
    </row>
    <row r="63" spans="2:8" ht="24.75" customHeight="1">
      <c r="B63" s="29" t="s">
        <v>10</v>
      </c>
      <c r="C63" s="63">
        <v>354.76</v>
      </c>
      <c r="D63" s="63">
        <f t="shared" si="3"/>
        <v>6030.92</v>
      </c>
      <c r="E63" s="63">
        <f>SUM(E59:E62)</f>
        <v>316.23</v>
      </c>
      <c r="F63" s="63">
        <f t="shared" si="3"/>
        <v>5375.91</v>
      </c>
      <c r="G63" s="63">
        <f>SUM(G59:G62)</f>
        <v>412.46000000000004</v>
      </c>
      <c r="H63" s="63">
        <f>G63*17</f>
        <v>7011.820000000001</v>
      </c>
    </row>
    <row r="64" spans="2:8" ht="24.75" customHeight="1">
      <c r="B64" s="57" t="s">
        <v>11</v>
      </c>
      <c r="C64" s="63">
        <v>56.52</v>
      </c>
      <c r="D64" s="63">
        <f t="shared" si="3"/>
        <v>960.84</v>
      </c>
      <c r="E64" s="63">
        <f>E57-E63</f>
        <v>120.78999999999996</v>
      </c>
      <c r="F64" s="63">
        <f t="shared" si="3"/>
        <v>2053.4299999999994</v>
      </c>
      <c r="G64" s="63">
        <f>G57-G63</f>
        <v>71.83999999999997</v>
      </c>
      <c r="H64" s="63">
        <f>G64*17</f>
        <v>1221.2799999999995</v>
      </c>
    </row>
    <row r="65" spans="2:4" ht="24.75" customHeight="1">
      <c r="B65" s="1" t="s">
        <v>36</v>
      </c>
      <c r="C65" s="1"/>
      <c r="D65" s="1"/>
    </row>
    <row r="66" spans="2:10" ht="24.75" customHeight="1">
      <c r="B66" s="70" t="s">
        <v>65</v>
      </c>
      <c r="C66" s="71"/>
      <c r="D66" s="71"/>
      <c r="E66" s="71"/>
      <c r="F66" s="71"/>
      <c r="G66" s="71"/>
      <c r="H66" s="71"/>
      <c r="I66" s="71"/>
      <c r="J66" s="71"/>
    </row>
    <row r="69" spans="2:3" ht="48.75" customHeight="1">
      <c r="B69" s="46" t="s">
        <v>85</v>
      </c>
      <c r="C69" s="46"/>
    </row>
    <row r="70" spans="2:3" ht="24.75" customHeight="1">
      <c r="B70" s="46"/>
      <c r="C70" s="46"/>
    </row>
    <row r="71" spans="2:3" ht="24.75" customHeight="1">
      <c r="B71" s="47" t="s">
        <v>81</v>
      </c>
      <c r="C71" s="47"/>
    </row>
    <row r="72" spans="2:3" ht="24.75" customHeight="1">
      <c r="B72" s="47"/>
      <c r="C72" s="47"/>
    </row>
    <row r="73" spans="2:4" ht="41.25" customHeight="1">
      <c r="B73" s="48" t="s">
        <v>66</v>
      </c>
      <c r="C73" s="78" t="s">
        <v>83</v>
      </c>
      <c r="D73" s="79"/>
    </row>
    <row r="74" spans="2:4" ht="111.75" customHeight="1">
      <c r="B74" s="77"/>
      <c r="C74" s="58" t="s">
        <v>79</v>
      </c>
      <c r="D74" s="58" t="s">
        <v>80</v>
      </c>
    </row>
    <row r="75" spans="2:4" ht="24.75" customHeight="1">
      <c r="B75" s="53" t="s">
        <v>67</v>
      </c>
      <c r="C75" s="54"/>
      <c r="D75" s="55"/>
    </row>
    <row r="76" spans="2:4" ht="24.75" customHeight="1">
      <c r="B76" s="56" t="s">
        <v>68</v>
      </c>
      <c r="C76" s="72">
        <v>71.84</v>
      </c>
      <c r="D76" s="72">
        <f>C76*17</f>
        <v>1221.28</v>
      </c>
    </row>
    <row r="77" spans="2:4" ht="24.75" customHeight="1">
      <c r="B77" s="56" t="s">
        <v>69</v>
      </c>
      <c r="C77" s="72">
        <v>340.62</v>
      </c>
      <c r="D77" s="72">
        <f>C77*17</f>
        <v>5790.54</v>
      </c>
    </row>
    <row r="78" spans="2:4" ht="24.75" customHeight="1">
      <c r="B78" s="56" t="s">
        <v>70</v>
      </c>
      <c r="C78" s="72">
        <v>18</v>
      </c>
      <c r="D78" s="72">
        <f>C78*17</f>
        <v>306</v>
      </c>
    </row>
    <row r="79" spans="2:4" ht="24.75" customHeight="1">
      <c r="B79" s="29" t="s">
        <v>71</v>
      </c>
      <c r="C79" s="73">
        <f>SUM(C76,C77,C78)</f>
        <v>430.46000000000004</v>
      </c>
      <c r="D79" s="74">
        <f>C79*17</f>
        <v>7317.820000000001</v>
      </c>
    </row>
    <row r="80" spans="2:4" ht="24.75" customHeight="1">
      <c r="B80" s="53" t="s">
        <v>72</v>
      </c>
      <c r="C80" s="75"/>
      <c r="D80" s="76"/>
    </row>
    <row r="81" spans="2:4" ht="24.75" customHeight="1">
      <c r="B81" s="56" t="s">
        <v>73</v>
      </c>
      <c r="C81" s="72">
        <v>305</v>
      </c>
      <c r="D81" s="72">
        <f aca="true" t="shared" si="4" ref="D81:D86">C81*17</f>
        <v>5185</v>
      </c>
    </row>
    <row r="82" spans="2:4" ht="24.75" customHeight="1">
      <c r="B82" s="56" t="s">
        <v>74</v>
      </c>
      <c r="C82" s="72">
        <v>24</v>
      </c>
      <c r="D82" s="72">
        <f t="shared" si="4"/>
        <v>408</v>
      </c>
    </row>
    <row r="83" spans="2:4" ht="24.75" customHeight="1">
      <c r="B83" s="56" t="s">
        <v>75</v>
      </c>
      <c r="C83" s="72">
        <v>16</v>
      </c>
      <c r="D83" s="72">
        <f t="shared" si="4"/>
        <v>272</v>
      </c>
    </row>
    <row r="84" spans="2:4" ht="24.75" customHeight="1">
      <c r="B84" s="56" t="s">
        <v>76</v>
      </c>
      <c r="C84" s="72">
        <v>40</v>
      </c>
      <c r="D84" s="72">
        <f t="shared" si="4"/>
        <v>680</v>
      </c>
    </row>
    <row r="85" spans="2:4" ht="24.75" customHeight="1">
      <c r="B85" s="29" t="s">
        <v>77</v>
      </c>
      <c r="C85" s="73">
        <f>SUM(C81,C82,C83,C84,)</f>
        <v>385</v>
      </c>
      <c r="D85" s="73">
        <f t="shared" si="4"/>
        <v>6545</v>
      </c>
    </row>
    <row r="86" spans="2:4" ht="24.75" customHeight="1">
      <c r="B86" s="57" t="s">
        <v>78</v>
      </c>
      <c r="C86" s="73">
        <f>(C79-C85)</f>
        <v>45.460000000000036</v>
      </c>
      <c r="D86" s="73">
        <f t="shared" si="4"/>
        <v>772.8200000000006</v>
      </c>
    </row>
    <row r="87" spans="2:4" ht="24.75" customHeight="1">
      <c r="B87" s="1" t="s">
        <v>82</v>
      </c>
      <c r="C87" s="1"/>
      <c r="D87" s="1"/>
    </row>
    <row r="88" spans="2:8" ht="24.75" customHeight="1">
      <c r="B88" s="70" t="s">
        <v>84</v>
      </c>
      <c r="C88" s="71"/>
      <c r="D88" s="71"/>
      <c r="E88" s="71"/>
      <c r="F88" s="71"/>
      <c r="G88" s="71"/>
      <c r="H88" s="71"/>
    </row>
  </sheetData>
  <sheetProtection/>
  <mergeCells count="13">
    <mergeCell ref="B6:F6"/>
    <mergeCell ref="B11:F11"/>
    <mergeCell ref="C27:D27"/>
    <mergeCell ref="E27:F27"/>
    <mergeCell ref="B27:B28"/>
    <mergeCell ref="B42:N42"/>
    <mergeCell ref="E51:F51"/>
    <mergeCell ref="G27:H27"/>
    <mergeCell ref="B19:E19"/>
    <mergeCell ref="G51:H51"/>
    <mergeCell ref="C73:D73"/>
    <mergeCell ref="B51:B52"/>
    <mergeCell ref="C51:D51"/>
  </mergeCells>
  <printOptions/>
  <pageMargins left="0.9" right="0.236220472440945" top="0.78" bottom="0.354330708661417" header="0.511811023622047" footer="0.511811023622047"/>
  <pageSetup horizontalDpi="600" verticalDpi="600" orientation="landscape" paperSize="9" scale="75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="70" zoomScaleNormal="70" zoomScalePageLayoutView="0" workbookViewId="0" topLeftCell="A13">
      <selection activeCell="E28" sqref="E28"/>
    </sheetView>
  </sheetViews>
  <sheetFormatPr defaultColWidth="9.140625" defaultRowHeight="12.75"/>
  <cols>
    <col min="1" max="1" width="34.00390625" style="21" customWidth="1"/>
    <col min="2" max="2" width="19.7109375" style="21" customWidth="1"/>
    <col min="3" max="3" width="20.28125" style="21" customWidth="1"/>
    <col min="4" max="4" width="13.8515625" style="21" customWidth="1"/>
    <col min="5" max="5" width="16.8515625" style="21" customWidth="1"/>
    <col min="6" max="6" width="17.8515625" style="21" customWidth="1"/>
    <col min="7" max="7" width="18.421875" style="21" customWidth="1"/>
    <col min="8" max="8" width="19.421875" style="21" customWidth="1"/>
    <col min="9" max="9" width="17.28125" style="21" customWidth="1"/>
    <col min="10" max="10" width="18.28125" style="21" customWidth="1"/>
    <col min="11" max="11" width="18.57421875" style="21" customWidth="1"/>
    <col min="12" max="12" width="20.28125" style="21" customWidth="1"/>
    <col min="13" max="13" width="24.00390625" style="21" customWidth="1"/>
    <col min="14" max="16384" width="9.140625" style="21" customWidth="1"/>
  </cols>
  <sheetData>
    <row r="1" spans="9:13" ht="23.25">
      <c r="I1" s="22"/>
      <c r="M1" s="45"/>
    </row>
    <row r="2" spans="2:12" ht="35.25">
      <c r="B2" s="46" t="s">
        <v>45</v>
      </c>
      <c r="I2" s="23"/>
      <c r="L2" s="23"/>
    </row>
    <row r="3" spans="3:12" ht="20.25">
      <c r="C3" s="24"/>
      <c r="D3" s="24"/>
      <c r="E3" s="24"/>
      <c r="F3" s="25"/>
      <c r="G3" s="25"/>
      <c r="I3" s="25"/>
      <c r="J3" s="25"/>
      <c r="L3" s="26"/>
    </row>
    <row r="4" spans="1:12" ht="20.25">
      <c r="A4" s="47" t="s">
        <v>46</v>
      </c>
      <c r="C4" s="24"/>
      <c r="D4" s="24"/>
      <c r="E4" s="24"/>
      <c r="F4" s="25"/>
      <c r="G4" s="25"/>
      <c r="I4" s="25"/>
      <c r="J4" s="25"/>
      <c r="L4" s="26"/>
    </row>
    <row r="5" ht="20.25">
      <c r="L5" s="27" t="s">
        <v>0</v>
      </c>
    </row>
    <row r="6" spans="1:13" ht="34.5" customHeight="1">
      <c r="A6" s="48" t="s">
        <v>42</v>
      </c>
      <c r="B6" s="49" t="s">
        <v>26</v>
      </c>
      <c r="C6" s="49" t="s">
        <v>33</v>
      </c>
      <c r="D6" s="49" t="s">
        <v>34</v>
      </c>
      <c r="E6" s="49" t="s">
        <v>12</v>
      </c>
      <c r="F6" s="49" t="s">
        <v>13</v>
      </c>
      <c r="G6" s="49" t="s">
        <v>14</v>
      </c>
      <c r="H6" s="49" t="s">
        <v>15</v>
      </c>
      <c r="I6" s="49" t="s">
        <v>16</v>
      </c>
      <c r="J6" s="49" t="s">
        <v>37</v>
      </c>
      <c r="K6" s="49" t="s">
        <v>38</v>
      </c>
      <c r="L6" s="49" t="s">
        <v>39</v>
      </c>
      <c r="M6" s="49" t="s">
        <v>43</v>
      </c>
    </row>
    <row r="7" spans="1:13" ht="31.5" customHeight="1">
      <c r="A7" s="29" t="s">
        <v>1</v>
      </c>
      <c r="B7" s="30"/>
      <c r="C7" s="31"/>
      <c r="D7" s="31"/>
      <c r="E7" s="28"/>
      <c r="F7" s="28"/>
      <c r="G7" s="28"/>
      <c r="H7" s="28"/>
      <c r="I7" s="28"/>
      <c r="J7" s="28"/>
      <c r="K7" s="31"/>
      <c r="L7" s="43"/>
      <c r="M7" s="43"/>
    </row>
    <row r="8" spans="1:13" ht="20.25">
      <c r="A8" s="32" t="s">
        <v>3</v>
      </c>
      <c r="B8" s="33">
        <v>36.5</v>
      </c>
      <c r="C8" s="33">
        <v>40.5</v>
      </c>
      <c r="D8" s="33">
        <v>29</v>
      </c>
      <c r="E8" s="33">
        <v>40</v>
      </c>
      <c r="F8" s="33">
        <v>24</v>
      </c>
      <c r="G8" s="33">
        <v>21</v>
      </c>
      <c r="H8" s="33">
        <v>72</v>
      </c>
      <c r="I8" s="33">
        <v>52</v>
      </c>
      <c r="J8" s="33">
        <v>47.5</v>
      </c>
      <c r="K8" s="33">
        <v>35.5</v>
      </c>
      <c r="L8" s="33">
        <v>71.5</v>
      </c>
      <c r="M8" s="33">
        <v>40.5</v>
      </c>
    </row>
    <row r="9" spans="1:13" ht="20.25">
      <c r="A9" s="32" t="s">
        <v>4</v>
      </c>
      <c r="B9" s="33">
        <v>156</v>
      </c>
      <c r="C9" s="33">
        <v>140</v>
      </c>
      <c r="D9" s="33">
        <v>158</v>
      </c>
      <c r="E9" s="33">
        <v>136</v>
      </c>
      <c r="F9" s="33">
        <v>179</v>
      </c>
      <c r="G9" s="33">
        <v>243</v>
      </c>
      <c r="H9" s="33">
        <v>241</v>
      </c>
      <c r="I9" s="33">
        <v>280</v>
      </c>
      <c r="J9" s="33">
        <v>307</v>
      </c>
      <c r="K9" s="33">
        <v>290</v>
      </c>
      <c r="L9" s="33">
        <v>305</v>
      </c>
      <c r="M9" s="33">
        <v>339</v>
      </c>
    </row>
    <row r="10" spans="1:13" ht="20.25">
      <c r="A10" s="34" t="s">
        <v>5</v>
      </c>
      <c r="B10" s="35">
        <v>22.01</v>
      </c>
      <c r="C10" s="35">
        <v>22.13</v>
      </c>
      <c r="D10" s="35">
        <v>25.26</v>
      </c>
      <c r="E10" s="35">
        <v>17.67</v>
      </c>
      <c r="F10" s="35">
        <v>7.21</v>
      </c>
      <c r="G10" s="35">
        <v>12.17</v>
      </c>
      <c r="H10" s="35">
        <v>5</v>
      </c>
      <c r="I10" s="35">
        <v>5.53</v>
      </c>
      <c r="J10" s="35">
        <v>6.38</v>
      </c>
      <c r="K10" s="35">
        <v>10</v>
      </c>
      <c r="L10" s="35">
        <v>6</v>
      </c>
      <c r="M10" s="35">
        <v>2.38</v>
      </c>
    </row>
    <row r="11" spans="1:13" ht="29.25" customHeight="1">
      <c r="A11" s="36" t="s">
        <v>6</v>
      </c>
      <c r="B11" s="37">
        <f aca="true" t="shared" si="0" ref="B11:G11">SUM(B8:B10)</f>
        <v>214.51</v>
      </c>
      <c r="C11" s="37">
        <f t="shared" si="0"/>
        <v>202.63</v>
      </c>
      <c r="D11" s="37">
        <f t="shared" si="0"/>
        <v>212.26</v>
      </c>
      <c r="E11" s="37">
        <f t="shared" si="0"/>
        <v>193.67000000000002</v>
      </c>
      <c r="F11" s="37">
        <f t="shared" si="0"/>
        <v>210.21</v>
      </c>
      <c r="G11" s="37">
        <f t="shared" si="0"/>
        <v>276.17</v>
      </c>
      <c r="H11" s="38">
        <f aca="true" t="shared" si="1" ref="H11:M11">SUM(H8:H10)</f>
        <v>318</v>
      </c>
      <c r="I11" s="38">
        <f t="shared" si="1"/>
        <v>337.53</v>
      </c>
      <c r="J11" s="39">
        <f t="shared" si="1"/>
        <v>360.88</v>
      </c>
      <c r="K11" s="38">
        <f t="shared" si="1"/>
        <v>335.5</v>
      </c>
      <c r="L11" s="38">
        <f t="shared" si="1"/>
        <v>382.5</v>
      </c>
      <c r="M11" s="38">
        <f t="shared" si="1"/>
        <v>381.88</v>
      </c>
    </row>
    <row r="12" spans="1:13" ht="20.25">
      <c r="A12" s="36" t="s">
        <v>7</v>
      </c>
      <c r="B12" s="40"/>
      <c r="C12" s="40"/>
      <c r="D12" s="40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7.25" customHeight="1">
      <c r="A13" s="32" t="s">
        <v>8</v>
      </c>
      <c r="B13" s="33">
        <v>150.6</v>
      </c>
      <c r="C13" s="33">
        <v>149.36</v>
      </c>
      <c r="D13" s="33">
        <v>147</v>
      </c>
      <c r="E13" s="33">
        <v>142.42</v>
      </c>
      <c r="F13" s="33">
        <v>150.39</v>
      </c>
      <c r="G13" s="33">
        <v>163.98</v>
      </c>
      <c r="H13" s="33">
        <v>180</v>
      </c>
      <c r="I13" s="33">
        <v>194.89</v>
      </c>
      <c r="J13" s="33">
        <v>195.67</v>
      </c>
      <c r="K13" s="33">
        <v>190</v>
      </c>
      <c r="L13" s="33">
        <v>219</v>
      </c>
      <c r="M13" s="33">
        <v>221.77</v>
      </c>
    </row>
    <row r="14" spans="1:13" ht="19.5" customHeight="1">
      <c r="A14" s="32" t="s">
        <v>17</v>
      </c>
      <c r="B14" s="33">
        <v>8.37</v>
      </c>
      <c r="C14" s="33">
        <v>10.97</v>
      </c>
      <c r="D14" s="33">
        <v>11.7</v>
      </c>
      <c r="E14" s="33">
        <v>11.63</v>
      </c>
      <c r="F14" s="33">
        <v>13</v>
      </c>
      <c r="G14" s="33">
        <v>16.57</v>
      </c>
      <c r="H14" s="33">
        <v>19</v>
      </c>
      <c r="I14" s="33">
        <v>21.26</v>
      </c>
      <c r="J14" s="33">
        <v>22.08</v>
      </c>
      <c r="K14" s="33">
        <v>20</v>
      </c>
      <c r="L14" s="33">
        <v>23</v>
      </c>
      <c r="M14" s="33">
        <v>24.46</v>
      </c>
    </row>
    <row r="15" spans="1:13" ht="21" customHeight="1">
      <c r="A15" s="32" t="s">
        <v>40</v>
      </c>
      <c r="B15" s="33">
        <v>14.39</v>
      </c>
      <c r="C15" s="33">
        <v>12.7</v>
      </c>
      <c r="D15" s="33">
        <v>13.06</v>
      </c>
      <c r="E15" s="33">
        <v>14.78</v>
      </c>
      <c r="F15" s="33">
        <v>13.71</v>
      </c>
      <c r="G15" s="33">
        <v>14.48</v>
      </c>
      <c r="H15" s="33">
        <v>20</v>
      </c>
      <c r="I15" s="33">
        <v>15.88</v>
      </c>
      <c r="J15" s="33">
        <v>19.13</v>
      </c>
      <c r="K15" s="33">
        <v>19</v>
      </c>
      <c r="L15" s="33">
        <v>17</v>
      </c>
      <c r="M15" s="33">
        <v>13.38</v>
      </c>
    </row>
    <row r="16" spans="1:13" ht="20.25">
      <c r="A16" s="32" t="s">
        <v>9</v>
      </c>
      <c r="B16" s="35">
        <v>0.65</v>
      </c>
      <c r="C16" s="35">
        <v>0.6</v>
      </c>
      <c r="D16" s="35">
        <v>0.5</v>
      </c>
      <c r="E16" s="33">
        <v>0.84</v>
      </c>
      <c r="F16" s="33">
        <v>12.11</v>
      </c>
      <c r="G16" s="33">
        <v>9.14</v>
      </c>
      <c r="H16" s="33">
        <v>47</v>
      </c>
      <c r="I16" s="33">
        <v>58</v>
      </c>
      <c r="J16" s="33">
        <v>88.5</v>
      </c>
      <c r="K16" s="33">
        <v>35</v>
      </c>
      <c r="L16" s="33">
        <v>83</v>
      </c>
      <c r="M16" s="33">
        <v>76.5</v>
      </c>
    </row>
    <row r="17" spans="1:13" ht="21.75" customHeight="1">
      <c r="A17" s="29" t="s">
        <v>10</v>
      </c>
      <c r="B17" s="37">
        <f aca="true" t="shared" si="2" ref="B17:L17">SUM(B13:B16)</f>
        <v>174.01000000000002</v>
      </c>
      <c r="C17" s="38">
        <f t="shared" si="2"/>
        <v>173.63</v>
      </c>
      <c r="D17" s="38">
        <f t="shared" si="2"/>
        <v>172.26</v>
      </c>
      <c r="E17" s="38">
        <f t="shared" si="2"/>
        <v>169.67</v>
      </c>
      <c r="F17" s="38">
        <f t="shared" si="2"/>
        <v>189.20999999999998</v>
      </c>
      <c r="G17" s="38">
        <f t="shared" si="2"/>
        <v>204.16999999999996</v>
      </c>
      <c r="H17" s="38">
        <f t="shared" si="2"/>
        <v>266</v>
      </c>
      <c r="I17" s="38">
        <f t="shared" si="2"/>
        <v>290.03</v>
      </c>
      <c r="J17" s="39">
        <f t="shared" si="2"/>
        <v>325.38</v>
      </c>
      <c r="K17" s="38">
        <f t="shared" si="2"/>
        <v>264</v>
      </c>
      <c r="L17" s="38">
        <f t="shared" si="2"/>
        <v>342</v>
      </c>
      <c r="M17" s="38">
        <f>SUM(M13:M16)</f>
        <v>336.11</v>
      </c>
    </row>
    <row r="18" spans="1:13" ht="27.75" customHeight="1">
      <c r="A18" s="41" t="s">
        <v>29</v>
      </c>
      <c r="B18" s="42">
        <f aca="true" t="shared" si="3" ref="B18:L18">+B11-B17</f>
        <v>40.49999999999997</v>
      </c>
      <c r="C18" s="42">
        <f t="shared" si="3"/>
        <v>29</v>
      </c>
      <c r="D18" s="42">
        <f t="shared" si="3"/>
        <v>40</v>
      </c>
      <c r="E18" s="42">
        <f t="shared" si="3"/>
        <v>24.00000000000003</v>
      </c>
      <c r="F18" s="42">
        <f t="shared" si="3"/>
        <v>21.00000000000003</v>
      </c>
      <c r="G18" s="42">
        <f t="shared" si="3"/>
        <v>72.00000000000006</v>
      </c>
      <c r="H18" s="42">
        <f t="shared" si="3"/>
        <v>52</v>
      </c>
      <c r="I18" s="42">
        <f t="shared" si="3"/>
        <v>47.5</v>
      </c>
      <c r="J18" s="42">
        <f t="shared" si="3"/>
        <v>35.5</v>
      </c>
      <c r="K18" s="42">
        <f t="shared" si="3"/>
        <v>71.5</v>
      </c>
      <c r="L18" s="42">
        <f t="shared" si="3"/>
        <v>40.5</v>
      </c>
      <c r="M18" s="42">
        <f>+M11-M17</f>
        <v>45.76999999999998</v>
      </c>
    </row>
    <row r="19" spans="1:13" ht="15.75" customHeight="1">
      <c r="A19" s="44"/>
      <c r="B19" s="44"/>
      <c r="C19" s="44"/>
      <c r="D19" s="44"/>
      <c r="E19" s="1"/>
      <c r="F19" s="1"/>
      <c r="G19" s="1"/>
      <c r="H19" s="1"/>
      <c r="I19" s="1"/>
      <c r="J19" s="1"/>
      <c r="K19" s="1"/>
      <c r="L19" s="1"/>
      <c r="M19" s="1"/>
    </row>
  </sheetData>
  <sheetProtection/>
  <printOptions/>
  <pageMargins left="0.24" right="0.236220472440945" top="0.78" bottom="0.354330708661417" header="0.511811023622047" footer="0.511811023622047"/>
  <pageSetup horizontalDpi="600" verticalDpi="600" orientation="landscape" paperSize="9" scale="48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J23"/>
  <sheetViews>
    <sheetView zoomScalePageLayoutView="0" workbookViewId="0" topLeftCell="A31">
      <selection activeCell="D7" sqref="D7"/>
    </sheetView>
  </sheetViews>
  <sheetFormatPr defaultColWidth="9.140625" defaultRowHeight="12.75"/>
  <cols>
    <col min="1" max="1" width="9.140625" style="1" customWidth="1"/>
    <col min="2" max="2" width="22.57421875" style="1" customWidth="1"/>
    <col min="3" max="3" width="15.421875" style="1" customWidth="1"/>
    <col min="4" max="4" width="14.8515625" style="1" customWidth="1"/>
    <col min="5" max="5" width="16.7109375" style="1" customWidth="1"/>
    <col min="6" max="6" width="15.140625" style="1" customWidth="1"/>
    <col min="7" max="8" width="15.421875" style="1" customWidth="1"/>
    <col min="9" max="9" width="13.8515625" style="1" customWidth="1"/>
    <col min="10" max="10" width="14.57421875" style="1" customWidth="1"/>
    <col min="11" max="16384" width="9.140625" style="1" customWidth="1"/>
  </cols>
  <sheetData>
    <row r="5" ht="15.75">
      <c r="J5" s="2"/>
    </row>
    <row r="6" ht="15.75">
      <c r="E6" s="4" t="s">
        <v>35</v>
      </c>
    </row>
    <row r="7" ht="15.75">
      <c r="E7" s="4"/>
    </row>
    <row r="8" ht="15">
      <c r="I8" s="5" t="s">
        <v>0</v>
      </c>
    </row>
    <row r="9" spans="2:10" ht="22.5" customHeight="1">
      <c r="B9" s="85"/>
      <c r="C9" s="88" t="s">
        <v>18</v>
      </c>
      <c r="D9" s="89"/>
      <c r="E9" s="89"/>
      <c r="F9" s="89"/>
      <c r="G9" s="89"/>
      <c r="H9" s="89"/>
      <c r="I9" s="89"/>
      <c r="J9" s="90"/>
    </row>
    <row r="10" spans="2:10" ht="21" customHeight="1">
      <c r="B10" s="86"/>
      <c r="C10" s="7" t="s">
        <v>19</v>
      </c>
      <c r="D10" s="7" t="s">
        <v>21</v>
      </c>
      <c r="E10" s="7" t="s">
        <v>30</v>
      </c>
      <c r="F10" s="7" t="s">
        <v>22</v>
      </c>
      <c r="G10" s="7" t="s">
        <v>23</v>
      </c>
      <c r="H10" s="7" t="s">
        <v>31</v>
      </c>
      <c r="I10" s="7" t="s">
        <v>24</v>
      </c>
      <c r="J10" s="7" t="s">
        <v>25</v>
      </c>
    </row>
    <row r="11" spans="2:10" ht="22.5" customHeight="1">
      <c r="B11" s="87"/>
      <c r="C11" s="9" t="s">
        <v>20</v>
      </c>
      <c r="D11" s="9" t="s">
        <v>20</v>
      </c>
      <c r="E11" s="9" t="s">
        <v>20</v>
      </c>
      <c r="F11" s="10" t="s">
        <v>20</v>
      </c>
      <c r="G11" s="9" t="s">
        <v>32</v>
      </c>
      <c r="H11" s="9" t="s">
        <v>32</v>
      </c>
      <c r="I11" s="9" t="s">
        <v>2</v>
      </c>
      <c r="J11" s="9" t="s">
        <v>2</v>
      </c>
    </row>
    <row r="12" spans="2:10" s="3" customFormat="1" ht="16.5" customHeight="1">
      <c r="B12" s="11" t="s">
        <v>1</v>
      </c>
      <c r="C12" s="12"/>
      <c r="D12" s="12"/>
      <c r="E12" s="12"/>
      <c r="F12" s="12"/>
      <c r="G12" s="12"/>
      <c r="H12" s="12"/>
      <c r="I12" s="12"/>
      <c r="J12" s="12"/>
    </row>
    <row r="13" spans="2:10" ht="17.25" customHeight="1">
      <c r="B13" s="6" t="s">
        <v>27</v>
      </c>
      <c r="C13" s="13">
        <v>22.64</v>
      </c>
      <c r="D13" s="13">
        <v>32.78</v>
      </c>
      <c r="E13" s="13">
        <v>33.15</v>
      </c>
      <c r="F13" s="13">
        <v>26.75</v>
      </c>
      <c r="G13" s="13">
        <v>23.52</v>
      </c>
      <c r="H13" s="13">
        <v>39.16</v>
      </c>
      <c r="I13" s="13">
        <v>30.38</v>
      </c>
      <c r="J13" s="13">
        <v>30</v>
      </c>
    </row>
    <row r="14" spans="2:10" ht="17.25" customHeight="1">
      <c r="B14" s="6" t="s">
        <v>4</v>
      </c>
      <c r="C14" s="13">
        <v>119</v>
      </c>
      <c r="D14" s="13">
        <v>138</v>
      </c>
      <c r="E14" s="13">
        <v>121.5</v>
      </c>
      <c r="F14" s="13">
        <v>138.5</v>
      </c>
      <c r="G14" s="13">
        <v>170.7</v>
      </c>
      <c r="H14" s="13">
        <v>177.9</v>
      </c>
      <c r="I14" s="13">
        <v>158</v>
      </c>
      <c r="J14" s="13">
        <v>165</v>
      </c>
    </row>
    <row r="15" spans="2:10" ht="18" customHeight="1">
      <c r="B15" s="8" t="s">
        <v>5</v>
      </c>
      <c r="C15" s="14">
        <v>3</v>
      </c>
      <c r="D15" s="14">
        <v>1.15</v>
      </c>
      <c r="E15" s="14">
        <v>3</v>
      </c>
      <c r="F15" s="14">
        <v>5.89</v>
      </c>
      <c r="G15" s="14">
        <v>0.5</v>
      </c>
      <c r="H15" s="14">
        <v>0.3</v>
      </c>
      <c r="I15" s="14">
        <v>4.13</v>
      </c>
      <c r="J15" s="14">
        <v>7.87</v>
      </c>
    </row>
    <row r="16" spans="2:10" s="3" customFormat="1" ht="21" customHeight="1">
      <c r="B16" s="15" t="s">
        <v>6</v>
      </c>
      <c r="C16" s="16">
        <f aca="true" t="shared" si="0" ref="C16:J16">SUM(C13:C15)</f>
        <v>144.64</v>
      </c>
      <c r="D16" s="16">
        <f t="shared" si="0"/>
        <v>171.93</v>
      </c>
      <c r="E16" s="16">
        <f t="shared" si="0"/>
        <v>157.65</v>
      </c>
      <c r="F16" s="16">
        <f t="shared" si="0"/>
        <v>171.14</v>
      </c>
      <c r="G16" s="16">
        <f t="shared" si="0"/>
        <v>194.72</v>
      </c>
      <c r="H16" s="16">
        <f t="shared" si="0"/>
        <v>217.36</v>
      </c>
      <c r="I16" s="16">
        <f t="shared" si="0"/>
        <v>192.51</v>
      </c>
      <c r="J16" s="16">
        <f t="shared" si="0"/>
        <v>202.87</v>
      </c>
    </row>
    <row r="17" spans="2:10" ht="17.25" customHeight="1">
      <c r="B17" s="17" t="s">
        <v>7</v>
      </c>
      <c r="C17" s="18"/>
      <c r="D17" s="18"/>
      <c r="E17" s="18"/>
      <c r="F17" s="18"/>
      <c r="G17" s="18"/>
      <c r="H17" s="18"/>
      <c r="I17" s="18"/>
      <c r="J17" s="18"/>
    </row>
    <row r="18" spans="2:10" ht="17.25" customHeight="1">
      <c r="B18" s="6" t="s">
        <v>8</v>
      </c>
      <c r="C18" s="13">
        <v>103.09</v>
      </c>
      <c r="D18" s="13">
        <v>112.81</v>
      </c>
      <c r="E18" s="13">
        <v>114</v>
      </c>
      <c r="F18" s="13">
        <v>119.37</v>
      </c>
      <c r="G18" s="13">
        <v>138.29</v>
      </c>
      <c r="H18" s="13">
        <v>150.41</v>
      </c>
      <c r="I18" s="13">
        <v>143.24</v>
      </c>
      <c r="J18" s="13">
        <v>145.53</v>
      </c>
    </row>
    <row r="19" spans="2:10" ht="15.75" customHeight="1">
      <c r="B19" s="6" t="s">
        <v>28</v>
      </c>
      <c r="C19" s="13">
        <v>8</v>
      </c>
      <c r="D19" s="13">
        <v>8</v>
      </c>
      <c r="E19" s="13">
        <v>8</v>
      </c>
      <c r="F19" s="13">
        <v>9.5</v>
      </c>
      <c r="G19" s="13">
        <v>9.5</v>
      </c>
      <c r="H19" s="13">
        <v>11.86</v>
      </c>
      <c r="I19" s="13">
        <v>9.23</v>
      </c>
      <c r="J19" s="13">
        <v>13.59</v>
      </c>
    </row>
    <row r="20" spans="2:10" ht="17.25" customHeight="1">
      <c r="B20" s="6" t="s">
        <v>17</v>
      </c>
      <c r="C20" s="13">
        <v>0</v>
      </c>
      <c r="D20" s="13">
        <v>4.2</v>
      </c>
      <c r="E20" s="13">
        <v>5</v>
      </c>
      <c r="F20" s="13">
        <v>6.17</v>
      </c>
      <c r="G20" s="13">
        <v>6.5</v>
      </c>
      <c r="H20" s="13">
        <v>7.89</v>
      </c>
      <c r="I20" s="13">
        <v>6.54</v>
      </c>
      <c r="J20" s="13">
        <v>6.24</v>
      </c>
    </row>
    <row r="21" spans="2:10" ht="16.5" customHeight="1">
      <c r="B21" s="8" t="s">
        <v>9</v>
      </c>
      <c r="C21" s="14">
        <v>0.77</v>
      </c>
      <c r="D21" s="14">
        <v>13.77</v>
      </c>
      <c r="E21" s="14">
        <v>3.9</v>
      </c>
      <c r="F21" s="14">
        <v>1.08</v>
      </c>
      <c r="G21" s="14">
        <v>8</v>
      </c>
      <c r="H21" s="14">
        <v>16.82</v>
      </c>
      <c r="I21" s="14">
        <v>3.5</v>
      </c>
      <c r="J21" s="14">
        <v>1.01</v>
      </c>
    </row>
    <row r="22" spans="2:10" s="3" customFormat="1" ht="18.75" customHeight="1">
      <c r="B22" s="15" t="s">
        <v>10</v>
      </c>
      <c r="C22" s="16">
        <f aca="true" t="shared" si="1" ref="C22:J22">SUM(C18:C21)</f>
        <v>111.86</v>
      </c>
      <c r="D22" s="16">
        <f t="shared" si="1"/>
        <v>138.78</v>
      </c>
      <c r="E22" s="16">
        <f t="shared" si="1"/>
        <v>130.9</v>
      </c>
      <c r="F22" s="16">
        <f t="shared" si="1"/>
        <v>136.12</v>
      </c>
      <c r="G22" s="16">
        <f t="shared" si="1"/>
        <v>162.29</v>
      </c>
      <c r="H22" s="16">
        <f t="shared" si="1"/>
        <v>186.97999999999996</v>
      </c>
      <c r="I22" s="16">
        <f t="shared" si="1"/>
        <v>162.51</v>
      </c>
      <c r="J22" s="16">
        <f t="shared" si="1"/>
        <v>166.37</v>
      </c>
    </row>
    <row r="23" spans="2:10" s="3" customFormat="1" ht="17.25" customHeight="1">
      <c r="B23" s="19" t="s">
        <v>29</v>
      </c>
      <c r="C23" s="20">
        <f aca="true" t="shared" si="2" ref="C23:J23">+C16-C22</f>
        <v>32.77999999999999</v>
      </c>
      <c r="D23" s="20">
        <f t="shared" si="2"/>
        <v>33.150000000000006</v>
      </c>
      <c r="E23" s="20">
        <f t="shared" si="2"/>
        <v>26.75</v>
      </c>
      <c r="F23" s="20">
        <f t="shared" si="2"/>
        <v>35.01999999999998</v>
      </c>
      <c r="G23" s="20">
        <f t="shared" si="2"/>
        <v>32.43000000000001</v>
      </c>
      <c r="H23" s="20">
        <f t="shared" si="2"/>
        <v>30.380000000000052</v>
      </c>
      <c r="I23" s="20">
        <f t="shared" si="2"/>
        <v>30</v>
      </c>
      <c r="J23" s="20">
        <f t="shared" si="2"/>
        <v>36.5</v>
      </c>
    </row>
  </sheetData>
  <sheetProtection/>
  <mergeCells count="2">
    <mergeCell ref="B9:B11"/>
    <mergeCell ref="C9:J9"/>
  </mergeCells>
  <printOptions/>
  <pageMargins left="0.38" right="0.23" top="0.47" bottom="0.57" header="0.5" footer="0.5"/>
  <pageSetup fitToHeight="1" fitToWidth="1" horizontalDpi="600" verticalDpi="600" orientation="landscape" paperSize="9" scale="88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jtcbap</dc:creator>
  <cp:keywords/>
  <dc:description/>
  <cp:lastModifiedBy>deo</cp:lastModifiedBy>
  <cp:lastPrinted>2021-11-12T11:35:33Z</cp:lastPrinted>
  <dcterms:created xsi:type="dcterms:W3CDTF">2007-01-10T10:25:50Z</dcterms:created>
  <dcterms:modified xsi:type="dcterms:W3CDTF">2022-05-13T08:20:38Z</dcterms:modified>
  <cp:category/>
  <cp:version/>
  <cp:contentType/>
  <cp:contentStatus/>
</cp:coreProperties>
</file>